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4to.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Hoja1!$A$1:$H$164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F80" i="1"/>
  <c r="F79" i="1" s="1"/>
  <c r="D80" i="1"/>
  <c r="C80" i="1"/>
  <c r="G79" i="1"/>
  <c r="D79" i="1"/>
  <c r="C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H55" i="1"/>
  <c r="E55" i="1"/>
  <c r="E54" i="1"/>
  <c r="H54" i="1" s="1"/>
  <c r="G53" i="1"/>
  <c r="F53" i="1"/>
  <c r="E53" i="1"/>
  <c r="H53" i="1" s="1"/>
  <c r="D53" i="1"/>
  <c r="C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H43" i="1"/>
  <c r="G43" i="1"/>
  <c r="F43" i="1"/>
  <c r="E43" i="1"/>
  <c r="D43" i="1"/>
  <c r="C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H33" i="1"/>
  <c r="G33" i="1"/>
  <c r="F33" i="1"/>
  <c r="E33" i="1"/>
  <c r="D33" i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H23" i="1"/>
  <c r="G23" i="1"/>
  <c r="F23" i="1"/>
  <c r="E23" i="1"/>
  <c r="D23" i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G13" i="1"/>
  <c r="F13" i="1"/>
  <c r="E13" i="1"/>
  <c r="D13" i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H5" i="1" s="1"/>
  <c r="G5" i="1"/>
  <c r="F5" i="1"/>
  <c r="E5" i="1"/>
  <c r="D5" i="1"/>
  <c r="D4" i="1" s="1"/>
  <c r="D154" i="1" s="1"/>
  <c r="C5" i="1"/>
  <c r="G4" i="1"/>
  <c r="G154" i="1" s="1"/>
  <c r="F4" i="1"/>
  <c r="F154" i="1" s="1"/>
  <c r="C4" i="1"/>
  <c r="C154" i="1" s="1"/>
  <c r="H80" i="1" l="1"/>
  <c r="E66" i="1"/>
  <c r="H66" i="1" s="1"/>
  <c r="H4" i="1" s="1"/>
  <c r="E70" i="1"/>
  <c r="H70" i="1" s="1"/>
  <c r="E141" i="1"/>
  <c r="H141" i="1" s="1"/>
  <c r="E145" i="1"/>
  <c r="H145" i="1" s="1"/>
  <c r="E80" i="1"/>
  <c r="E79" i="1" s="1"/>
  <c r="H79" i="1" l="1"/>
  <c r="H154" i="1" s="1"/>
  <c r="E4" i="1"/>
  <c r="E154" i="1" s="1"/>
</calcChain>
</file>

<file path=xl/sharedStrings.xml><?xml version="1.0" encoding="utf-8"?>
<sst xmlns="http://schemas.openxmlformats.org/spreadsheetml/2006/main" count="285" uniqueCount="212">
  <si>
    <t>UNIVERSIDAD TECNOLOGICA DE SAN MIGUEL ALLENDE
Clasificación por Objeto del Gasto (Capítulo y Concepto)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</si>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</sst>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/>
    <xf numFmtId="43" fontId="11" fillId="3" borderId="0" xfId="1" applyFont="1" applyFill="1" applyBorder="1"/>
    <xf numFmtId="0" fontId="12" fillId="3" borderId="0" xfId="0" applyFont="1" applyFill="1" applyBorder="1" applyAlignment="1">
      <alignment horizontal="right" vertical="top"/>
    </xf>
    <xf numFmtId="0" fontId="11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top"/>
    </xf>
    <xf numFmtId="0" fontId="13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/>
    </xf>
    <xf numFmtId="43" fontId="11" fillId="3" borderId="0" xfId="1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12" fillId="3" borderId="0" xfId="0" applyFont="1" applyFill="1" applyBorder="1"/>
    <xf numFmtId="0" fontId="11" fillId="3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top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539750</xdr:colOff>
      <xdr:row>158</xdr:row>
      <xdr:rowOff>47625</xdr:rowOff>
    </xdr:from>
    <xdr:to>
      <xdr:col>7</xdr:col>
      <xdr:colOff>794</xdr:colOff>
      <xdr:row>161</xdr:row>
      <xdr:rowOff>59531</xdr:rowOff>
    </xdr:to>
    <xdr:sp macro="" textlink="">
      <xdr:nvSpPr>
        <xdr:cNvPr id="2" name="9 CuadroTexto"/>
        <xdr:cNvSpPr txBox="1"/>
      </xdr:nvSpPr>
      <xdr:spPr>
        <a:xfrm>
          <a:off x="7937500" y="25400000"/>
          <a:ext cx="2366169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47625</xdr:colOff>
      <xdr:row>158</xdr:row>
      <xdr:rowOff>35719</xdr:rowOff>
    </xdr:from>
    <xdr:to>
      <xdr:col>2</xdr:col>
      <xdr:colOff>984250</xdr:colOff>
      <xdr:row>161</xdr:row>
      <xdr:rowOff>47625</xdr:rowOff>
    </xdr:to>
    <xdr:sp macro="" textlink="">
      <xdr:nvSpPr>
        <xdr:cNvPr id="3" name="6 CuadroTexto"/>
        <xdr:cNvSpPr txBox="1"/>
      </xdr:nvSpPr>
      <xdr:spPr>
        <a:xfrm>
          <a:off x="3200400" y="5998369"/>
          <a:ext cx="1927225" cy="4976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showGridLines="0" tabSelected="1" view="pageBreakPreview" topLeftCell="A112" zoomScale="60" zoomScaleNormal="100" workbookViewId="0">
      <selection activeCell="E155" sqref="E155"/>
    </sheetView>
  </sheetViews>
  <sheetFormatPr baseColWidth="10" defaultRowHeight="12.75"/>
  <cols>
    <col min="1" max="1" width="4.140625" style="1" customWidth="1"/>
    <col min="2" max="2" width="77.85546875" style="1" customWidth="1"/>
    <col min="3" max="8" width="14.42578125" style="1" customWidth="1"/>
    <col min="9" max="16384" width="11.42578125" style="1"/>
  </cols>
  <sheetData>
    <row r="1" spans="1:8" ht="45.95" customHeight="1">
      <c r="A1" s="41" t="s">
        <v>0</v>
      </c>
      <c r="B1" s="42"/>
      <c r="C1" s="42"/>
      <c r="D1" s="42"/>
      <c r="E1" s="42"/>
      <c r="F1" s="42"/>
      <c r="G1" s="42"/>
      <c r="H1" s="43"/>
    </row>
    <row r="2" spans="1:8">
      <c r="A2" s="41"/>
      <c r="B2" s="44"/>
      <c r="C2" s="45" t="s">
        <v>1</v>
      </c>
      <c r="D2" s="45"/>
      <c r="E2" s="45"/>
      <c r="F2" s="45"/>
      <c r="G2" s="45"/>
      <c r="H2" s="2"/>
    </row>
    <row r="3" spans="1:8" ht="22.5">
      <c r="A3" s="46" t="s">
        <v>2</v>
      </c>
      <c r="B3" s="47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48" t="s">
        <v>9</v>
      </c>
      <c r="B4" s="49"/>
      <c r="C4" s="6">
        <f>C5+C13+C23+C33+C43+C53+C57+C66+C70</f>
        <v>22356323.960000001</v>
      </c>
      <c r="D4" s="6">
        <f t="shared" ref="D4:H4" si="0">D5+D13+D23+D33+D43+D53+D57+D66+D70</f>
        <v>4979144.1799999988</v>
      </c>
      <c r="E4" s="6">
        <f t="shared" si="0"/>
        <v>27335468.140000001</v>
      </c>
      <c r="F4" s="6">
        <f t="shared" si="0"/>
        <v>23178133.969999999</v>
      </c>
      <c r="G4" s="6">
        <f t="shared" si="0"/>
        <v>21370085.490000002</v>
      </c>
      <c r="H4" s="6">
        <f t="shared" si="0"/>
        <v>4157334.17</v>
      </c>
    </row>
    <row r="5" spans="1:8">
      <c r="A5" s="34" t="s">
        <v>10</v>
      </c>
      <c r="B5" s="35"/>
      <c r="C5" s="7">
        <f>SUM(C6:C12)</f>
        <v>12769495.440000001</v>
      </c>
      <c r="D5" s="7">
        <f t="shared" ref="D5:H5" si="1">SUM(D6:D12)</f>
        <v>136441.31</v>
      </c>
      <c r="E5" s="7">
        <f t="shared" si="1"/>
        <v>12905936.75</v>
      </c>
      <c r="F5" s="7">
        <f t="shared" si="1"/>
        <v>12809936.75</v>
      </c>
      <c r="G5" s="7">
        <f t="shared" si="1"/>
        <v>12758186.75</v>
      </c>
      <c r="H5" s="7">
        <f t="shared" si="1"/>
        <v>96000</v>
      </c>
    </row>
    <row r="6" spans="1:8">
      <c r="A6" s="8" t="s">
        <v>11</v>
      </c>
      <c r="B6" s="9" t="s">
        <v>12</v>
      </c>
      <c r="C6" s="10">
        <v>6699711.2999999998</v>
      </c>
      <c r="D6" s="10">
        <v>492037.19</v>
      </c>
      <c r="E6" s="10">
        <f>C6+D6</f>
        <v>7191748.4900000002</v>
      </c>
      <c r="F6" s="10">
        <v>7191748.4900000002</v>
      </c>
      <c r="G6" s="10">
        <v>7191748.4900000002</v>
      </c>
      <c r="H6" s="10">
        <f>E6-F6</f>
        <v>0</v>
      </c>
    </row>
    <row r="7" spans="1:8">
      <c r="A7" s="8" t="s">
        <v>13</v>
      </c>
      <c r="B7" s="9" t="s">
        <v>14</v>
      </c>
      <c r="C7" s="10">
        <v>2110461.84</v>
      </c>
      <c r="D7" s="10">
        <v>-368781.15</v>
      </c>
      <c r="E7" s="10">
        <f t="shared" ref="E7:E12" si="2">C7+D7</f>
        <v>1741680.69</v>
      </c>
      <c r="F7" s="10">
        <v>1741680.69</v>
      </c>
      <c r="G7" s="10">
        <v>1741680.69</v>
      </c>
      <c r="H7" s="10">
        <f t="shared" ref="H7:H70" si="3">E7-F7</f>
        <v>0</v>
      </c>
    </row>
    <row r="8" spans="1:8">
      <c r="A8" s="8" t="s">
        <v>15</v>
      </c>
      <c r="B8" s="9" t="s">
        <v>16</v>
      </c>
      <c r="C8" s="10">
        <v>1576644.1</v>
      </c>
      <c r="D8" s="10">
        <v>-33348.839999999997</v>
      </c>
      <c r="E8" s="10">
        <f t="shared" si="2"/>
        <v>1543295.26</v>
      </c>
      <c r="F8" s="10">
        <v>1543295.26</v>
      </c>
      <c r="G8" s="10">
        <v>1543295.26</v>
      </c>
      <c r="H8" s="10">
        <f t="shared" si="3"/>
        <v>0</v>
      </c>
    </row>
    <row r="9" spans="1:8">
      <c r="A9" s="8" t="s">
        <v>17</v>
      </c>
      <c r="B9" s="9" t="s">
        <v>18</v>
      </c>
      <c r="C9" s="10">
        <v>1558977.32</v>
      </c>
      <c r="D9" s="10">
        <v>114161.73</v>
      </c>
      <c r="E9" s="10">
        <f t="shared" si="2"/>
        <v>1673139.05</v>
      </c>
      <c r="F9" s="10">
        <v>1673139.05</v>
      </c>
      <c r="G9" s="10">
        <v>1621389.05</v>
      </c>
      <c r="H9" s="10">
        <f t="shared" si="3"/>
        <v>0</v>
      </c>
    </row>
    <row r="10" spans="1:8">
      <c r="A10" s="8" t="s">
        <v>19</v>
      </c>
      <c r="B10" s="9" t="s">
        <v>20</v>
      </c>
      <c r="C10" s="10">
        <v>823700.88</v>
      </c>
      <c r="D10" s="10">
        <v>-67627.62</v>
      </c>
      <c r="E10" s="10">
        <f t="shared" si="2"/>
        <v>756073.26</v>
      </c>
      <c r="F10" s="10">
        <v>660073.26</v>
      </c>
      <c r="G10" s="10">
        <v>660073.26</v>
      </c>
      <c r="H10" s="10">
        <f t="shared" si="3"/>
        <v>96000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/>
      <c r="D12" s="10"/>
      <c r="E12" s="10">
        <f t="shared" si="2"/>
        <v>0</v>
      </c>
      <c r="F12" s="10"/>
      <c r="G12" s="10"/>
      <c r="H12" s="10">
        <f t="shared" si="3"/>
        <v>0</v>
      </c>
    </row>
    <row r="13" spans="1:8">
      <c r="A13" s="34" t="s">
        <v>25</v>
      </c>
      <c r="B13" s="35"/>
      <c r="C13" s="7">
        <f>SUM(C14:C22)</f>
        <v>1817310</v>
      </c>
      <c r="D13" s="7">
        <f t="shared" ref="D13:G13" si="4">SUM(D14:D22)</f>
        <v>148076.66999999995</v>
      </c>
      <c r="E13" s="7">
        <f t="shared" si="4"/>
        <v>1965386.6700000002</v>
      </c>
      <c r="F13" s="7">
        <f t="shared" si="4"/>
        <v>1768502.2899999998</v>
      </c>
      <c r="G13" s="7">
        <f t="shared" si="4"/>
        <v>1121286.3099999998</v>
      </c>
      <c r="H13" s="7">
        <f t="shared" si="3"/>
        <v>196884.38000000035</v>
      </c>
    </row>
    <row r="14" spans="1:8">
      <c r="A14" s="8" t="s">
        <v>26</v>
      </c>
      <c r="B14" s="9" t="s">
        <v>27</v>
      </c>
      <c r="C14" s="10">
        <v>382000</v>
      </c>
      <c r="D14" s="10">
        <v>-24986.3</v>
      </c>
      <c r="E14" s="10">
        <f t="shared" ref="E14:E22" si="5">C14+D14</f>
        <v>357013.7</v>
      </c>
      <c r="F14" s="10">
        <v>347500.43</v>
      </c>
      <c r="G14" s="10">
        <v>206570.34</v>
      </c>
      <c r="H14" s="10">
        <f t="shared" si="3"/>
        <v>9513.2700000000186</v>
      </c>
    </row>
    <row r="15" spans="1:8">
      <c r="A15" s="8" t="s">
        <v>28</v>
      </c>
      <c r="B15" s="9" t="s">
        <v>29</v>
      </c>
      <c r="C15" s="10">
        <v>507270</v>
      </c>
      <c r="D15" s="10">
        <v>282751.13</v>
      </c>
      <c r="E15" s="10">
        <f t="shared" si="5"/>
        <v>790021.13</v>
      </c>
      <c r="F15" s="10">
        <v>722372.26</v>
      </c>
      <c r="G15" s="10">
        <v>387526.8</v>
      </c>
      <c r="H15" s="10">
        <f t="shared" si="3"/>
        <v>67648.87</v>
      </c>
    </row>
    <row r="16" spans="1:8">
      <c r="A16" s="8" t="s">
        <v>30</v>
      </c>
      <c r="B16" s="9" t="s">
        <v>31</v>
      </c>
      <c r="C16" s="10">
        <v>17000</v>
      </c>
      <c r="D16" s="10">
        <v>15706.45</v>
      </c>
      <c r="E16" s="10">
        <f t="shared" si="5"/>
        <v>32706.45</v>
      </c>
      <c r="F16" s="10">
        <v>32706.45</v>
      </c>
      <c r="G16" s="10">
        <v>13.2</v>
      </c>
      <c r="H16" s="10">
        <f t="shared" si="3"/>
        <v>0</v>
      </c>
    </row>
    <row r="17" spans="1:8">
      <c r="A17" s="8" t="s">
        <v>32</v>
      </c>
      <c r="B17" s="9" t="s">
        <v>33</v>
      </c>
      <c r="C17" s="10">
        <v>170040</v>
      </c>
      <c r="D17" s="10">
        <v>428.63</v>
      </c>
      <c r="E17" s="10">
        <f t="shared" si="5"/>
        <v>170468.63</v>
      </c>
      <c r="F17" s="10">
        <v>158324.63</v>
      </c>
      <c r="G17" s="10">
        <v>109643.58</v>
      </c>
      <c r="H17" s="10">
        <f t="shared" si="3"/>
        <v>12144</v>
      </c>
    </row>
    <row r="18" spans="1:8">
      <c r="A18" s="8" t="s">
        <v>34</v>
      </c>
      <c r="B18" s="9" t="s">
        <v>35</v>
      </c>
      <c r="C18" s="10">
        <v>73000</v>
      </c>
      <c r="D18" s="10">
        <v>132615.84</v>
      </c>
      <c r="E18" s="10">
        <f t="shared" si="5"/>
        <v>205615.84</v>
      </c>
      <c r="F18" s="10">
        <v>135872.93</v>
      </c>
      <c r="G18" s="10">
        <v>114836.97</v>
      </c>
      <c r="H18" s="10">
        <f t="shared" si="3"/>
        <v>69742.91</v>
      </c>
    </row>
    <row r="19" spans="1:8">
      <c r="A19" s="8" t="s">
        <v>36</v>
      </c>
      <c r="B19" s="9" t="s">
        <v>37</v>
      </c>
      <c r="C19" s="10">
        <v>182000</v>
      </c>
      <c r="D19" s="10">
        <v>7357.87</v>
      </c>
      <c r="E19" s="10">
        <f t="shared" si="5"/>
        <v>189357.87</v>
      </c>
      <c r="F19" s="10">
        <v>187357.87</v>
      </c>
      <c r="G19" s="10">
        <v>187357.87</v>
      </c>
      <c r="H19" s="10">
        <f t="shared" si="3"/>
        <v>2000</v>
      </c>
    </row>
    <row r="20" spans="1:8">
      <c r="A20" s="8" t="s">
        <v>38</v>
      </c>
      <c r="B20" s="9" t="s">
        <v>39</v>
      </c>
      <c r="C20" s="10">
        <v>282000</v>
      </c>
      <c r="D20" s="10">
        <v>-143948.79</v>
      </c>
      <c r="E20" s="10">
        <f t="shared" si="5"/>
        <v>138051.21</v>
      </c>
      <c r="F20" s="10">
        <v>102215.88</v>
      </c>
      <c r="G20" s="10">
        <v>52049.37</v>
      </c>
      <c r="H20" s="10">
        <f t="shared" si="3"/>
        <v>35835.329999999987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204000</v>
      </c>
      <c r="D22" s="10">
        <v>-121848.16</v>
      </c>
      <c r="E22" s="10">
        <f t="shared" si="5"/>
        <v>82151.839999999997</v>
      </c>
      <c r="F22" s="10">
        <v>82151.839999999997</v>
      </c>
      <c r="G22" s="10">
        <v>63288.18</v>
      </c>
      <c r="H22" s="10">
        <f t="shared" si="3"/>
        <v>0</v>
      </c>
    </row>
    <row r="23" spans="1:8">
      <c r="A23" s="34" t="s">
        <v>44</v>
      </c>
      <c r="B23" s="35"/>
      <c r="C23" s="7">
        <f>SUM(C24:C32)</f>
        <v>5773188.9799999995</v>
      </c>
      <c r="D23" s="7">
        <f t="shared" ref="D23:G23" si="6">SUM(D24:D32)</f>
        <v>2821373.9799999995</v>
      </c>
      <c r="E23" s="7">
        <f t="shared" si="6"/>
        <v>8594562.9600000009</v>
      </c>
      <c r="F23" s="7">
        <f t="shared" si="6"/>
        <v>5653751.870000001</v>
      </c>
      <c r="G23" s="7">
        <f t="shared" si="6"/>
        <v>4635972.57</v>
      </c>
      <c r="H23" s="7">
        <f t="shared" si="3"/>
        <v>2940811.09</v>
      </c>
    </row>
    <row r="24" spans="1:8">
      <c r="A24" s="8" t="s">
        <v>45</v>
      </c>
      <c r="B24" s="9" t="s">
        <v>46</v>
      </c>
      <c r="C24" s="10">
        <v>600192.44999999995</v>
      </c>
      <c r="D24" s="10">
        <v>-153939.19</v>
      </c>
      <c r="E24" s="10">
        <f t="shared" ref="E24:E32" si="7">C24+D24</f>
        <v>446253.25999999995</v>
      </c>
      <c r="F24" s="10">
        <v>438703.26</v>
      </c>
      <c r="G24" s="10">
        <v>424295.26</v>
      </c>
      <c r="H24" s="10">
        <f t="shared" si="3"/>
        <v>7549.9999999999418</v>
      </c>
    </row>
    <row r="25" spans="1:8">
      <c r="A25" s="8" t="s">
        <v>47</v>
      </c>
      <c r="B25" s="9" t="s">
        <v>48</v>
      </c>
      <c r="C25" s="10">
        <v>231200</v>
      </c>
      <c r="D25" s="10">
        <v>263211.63</v>
      </c>
      <c r="E25" s="10">
        <f t="shared" si="7"/>
        <v>494411.63</v>
      </c>
      <c r="F25" s="10">
        <v>456453.43</v>
      </c>
      <c r="G25" s="10">
        <v>182527.99</v>
      </c>
      <c r="H25" s="10">
        <f t="shared" si="3"/>
        <v>37958.200000000012</v>
      </c>
    </row>
    <row r="26" spans="1:8">
      <c r="A26" s="8" t="s">
        <v>49</v>
      </c>
      <c r="B26" s="9" t="s">
        <v>50</v>
      </c>
      <c r="C26" s="10">
        <v>1964000</v>
      </c>
      <c r="D26" s="10">
        <v>586693.68999999994</v>
      </c>
      <c r="E26" s="10">
        <f t="shared" si="7"/>
        <v>2550693.69</v>
      </c>
      <c r="F26" s="10">
        <v>2260171.89</v>
      </c>
      <c r="G26" s="10">
        <v>2010902.25</v>
      </c>
      <c r="H26" s="10">
        <f t="shared" si="3"/>
        <v>290521.79999999981</v>
      </c>
    </row>
    <row r="27" spans="1:8">
      <c r="A27" s="8" t="s">
        <v>51</v>
      </c>
      <c r="B27" s="9" t="s">
        <v>52</v>
      </c>
      <c r="C27" s="10">
        <v>23700</v>
      </c>
      <c r="D27" s="10">
        <v>2036080.76</v>
      </c>
      <c r="E27" s="10">
        <f t="shared" si="7"/>
        <v>2059780.76</v>
      </c>
      <c r="F27" s="10">
        <v>37229.449999999997</v>
      </c>
      <c r="G27" s="10">
        <v>21189.75</v>
      </c>
      <c r="H27" s="10">
        <f t="shared" si="3"/>
        <v>2022551.31</v>
      </c>
    </row>
    <row r="28" spans="1:8">
      <c r="A28" s="8" t="s">
        <v>53</v>
      </c>
      <c r="B28" s="9" t="s">
        <v>54</v>
      </c>
      <c r="C28" s="10">
        <v>891864.23</v>
      </c>
      <c r="D28" s="10">
        <v>159926.26</v>
      </c>
      <c r="E28" s="10">
        <f t="shared" si="7"/>
        <v>1051790.49</v>
      </c>
      <c r="F28" s="10">
        <v>1049766.49</v>
      </c>
      <c r="G28" s="10">
        <v>728960.75</v>
      </c>
      <c r="H28" s="10">
        <f t="shared" si="3"/>
        <v>2024</v>
      </c>
    </row>
    <row r="29" spans="1:8">
      <c r="A29" s="8" t="s">
        <v>55</v>
      </c>
      <c r="B29" s="9" t="s">
        <v>56</v>
      </c>
      <c r="C29" s="10">
        <v>171000</v>
      </c>
      <c r="D29" s="10">
        <v>138526.45000000001</v>
      </c>
      <c r="E29" s="10">
        <f t="shared" si="7"/>
        <v>309526.45</v>
      </c>
      <c r="F29" s="10">
        <v>309526.45</v>
      </c>
      <c r="G29" s="10">
        <v>309526.45</v>
      </c>
      <c r="H29" s="10">
        <f t="shared" si="3"/>
        <v>0</v>
      </c>
    </row>
    <row r="30" spans="1:8">
      <c r="A30" s="8" t="s">
        <v>57</v>
      </c>
      <c r="B30" s="9" t="s">
        <v>58</v>
      </c>
      <c r="C30" s="10">
        <v>244411.16</v>
      </c>
      <c r="D30" s="10">
        <v>-38935.35</v>
      </c>
      <c r="E30" s="10">
        <f t="shared" si="7"/>
        <v>205475.81</v>
      </c>
      <c r="F30" s="10">
        <v>148019.81</v>
      </c>
      <c r="G30" s="10">
        <v>147869.81</v>
      </c>
      <c r="H30" s="10">
        <f t="shared" si="3"/>
        <v>57456</v>
      </c>
    </row>
    <row r="31" spans="1:8">
      <c r="A31" s="8" t="s">
        <v>59</v>
      </c>
      <c r="B31" s="9" t="s">
        <v>60</v>
      </c>
      <c r="C31" s="10">
        <v>303800</v>
      </c>
      <c r="D31" s="10">
        <v>-32643.81</v>
      </c>
      <c r="E31" s="10">
        <f t="shared" si="7"/>
        <v>271156.19</v>
      </c>
      <c r="F31" s="10">
        <v>264656.19</v>
      </c>
      <c r="G31" s="10">
        <v>255756.19</v>
      </c>
      <c r="H31" s="10">
        <f t="shared" si="3"/>
        <v>6500</v>
      </c>
    </row>
    <row r="32" spans="1:8">
      <c r="A32" s="8" t="s">
        <v>61</v>
      </c>
      <c r="B32" s="9" t="s">
        <v>62</v>
      </c>
      <c r="C32" s="10">
        <v>1343021.14</v>
      </c>
      <c r="D32" s="10">
        <v>-137546.46</v>
      </c>
      <c r="E32" s="10">
        <f t="shared" si="7"/>
        <v>1205474.68</v>
      </c>
      <c r="F32" s="10">
        <v>689224.9</v>
      </c>
      <c r="G32" s="10">
        <v>554944.12</v>
      </c>
      <c r="H32" s="10">
        <f t="shared" si="3"/>
        <v>516249.77999999991</v>
      </c>
    </row>
    <row r="33" spans="1:8">
      <c r="A33" s="34" t="s">
        <v>63</v>
      </c>
      <c r="B33" s="35"/>
      <c r="C33" s="7">
        <f>SUM(C34:C42)</f>
        <v>243000</v>
      </c>
      <c r="D33" s="7">
        <f t="shared" ref="D33:G33" si="8">SUM(D34:D42)</f>
        <v>59988.59</v>
      </c>
      <c r="E33" s="7">
        <f t="shared" si="8"/>
        <v>302988.58999999997</v>
      </c>
      <c r="F33" s="7">
        <f t="shared" si="8"/>
        <v>269639.78999999998</v>
      </c>
      <c r="G33" s="7">
        <f t="shared" si="8"/>
        <v>269639.78999999998</v>
      </c>
      <c r="H33" s="7">
        <f t="shared" si="3"/>
        <v>33348.799999999988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/>
      <c r="D35" s="10"/>
      <c r="E35" s="10">
        <f t="shared" si="9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9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243000</v>
      </c>
      <c r="D37" s="10">
        <v>59988.59</v>
      </c>
      <c r="E37" s="10">
        <f t="shared" si="9"/>
        <v>302988.58999999997</v>
      </c>
      <c r="F37" s="10">
        <v>269639.78999999998</v>
      </c>
      <c r="G37" s="10">
        <v>269639.78999999998</v>
      </c>
      <c r="H37" s="10">
        <f t="shared" si="3"/>
        <v>33348.799999999988</v>
      </c>
    </row>
    <row r="38" spans="1:8">
      <c r="A38" s="8" t="s">
        <v>72</v>
      </c>
      <c r="B38" s="9" t="s">
        <v>73</v>
      </c>
      <c r="C38" s="10"/>
      <c r="D38" s="10"/>
      <c r="E38" s="10">
        <f t="shared" si="9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34" t="s">
        <v>80</v>
      </c>
      <c r="B43" s="35"/>
      <c r="C43" s="7">
        <f>SUM(C44:C52)</f>
        <v>1118600</v>
      </c>
      <c r="D43" s="7">
        <f t="shared" ref="D43:G43" si="10">SUM(D44:D52)</f>
        <v>247993.16999999995</v>
      </c>
      <c r="E43" s="7">
        <f t="shared" si="10"/>
        <v>1366593.17</v>
      </c>
      <c r="F43" s="7">
        <f t="shared" si="10"/>
        <v>571823.73</v>
      </c>
      <c r="G43" s="7">
        <f t="shared" si="10"/>
        <v>480520.53</v>
      </c>
      <c r="H43" s="7">
        <f t="shared" si="3"/>
        <v>794769.44</v>
      </c>
    </row>
    <row r="44" spans="1:8">
      <c r="A44" s="8" t="s">
        <v>81</v>
      </c>
      <c r="B44" s="9" t="s">
        <v>82</v>
      </c>
      <c r="C44" s="10">
        <v>532600</v>
      </c>
      <c r="D44" s="10">
        <v>-217710.97</v>
      </c>
      <c r="E44" s="10">
        <f t="shared" ref="E44:E52" si="11">C44+D44</f>
        <v>314889.03000000003</v>
      </c>
      <c r="F44" s="10">
        <v>19751.7</v>
      </c>
      <c r="G44" s="10">
        <v>19751.7</v>
      </c>
      <c r="H44" s="10">
        <f t="shared" si="3"/>
        <v>295137.33</v>
      </c>
    </row>
    <row r="45" spans="1:8">
      <c r="A45" s="8" t="s">
        <v>83</v>
      </c>
      <c r="B45" s="9" t="s">
        <v>84</v>
      </c>
      <c r="C45" s="10">
        <v>262000</v>
      </c>
      <c r="D45" s="10">
        <v>32501.49</v>
      </c>
      <c r="E45" s="10">
        <f t="shared" si="11"/>
        <v>294501.49</v>
      </c>
      <c r="F45" s="10">
        <v>263752</v>
      </c>
      <c r="G45" s="10">
        <v>263752</v>
      </c>
      <c r="H45" s="10">
        <f t="shared" si="3"/>
        <v>30749.489999999991</v>
      </c>
    </row>
    <row r="46" spans="1:8">
      <c r="A46" s="8" t="s">
        <v>85</v>
      </c>
      <c r="B46" s="9" t="s">
        <v>86</v>
      </c>
      <c r="C46" s="10">
        <v>0</v>
      </c>
      <c r="D46" s="10">
        <v>471749.07</v>
      </c>
      <c r="E46" s="10">
        <f t="shared" si="11"/>
        <v>471749.07</v>
      </c>
      <c r="F46" s="10">
        <v>181704.83</v>
      </c>
      <c r="G46" s="10">
        <v>181704.83</v>
      </c>
      <c r="H46" s="10">
        <f t="shared" si="3"/>
        <v>290044.24</v>
      </c>
    </row>
    <row r="47" spans="1:8">
      <c r="A47" s="8" t="s">
        <v>87</v>
      </c>
      <c r="B47" s="9" t="s">
        <v>88</v>
      </c>
      <c r="C47" s="10">
        <v>180000</v>
      </c>
      <c r="D47" s="10">
        <v>-180000</v>
      </c>
      <c r="E47" s="10">
        <f t="shared" si="11"/>
        <v>0</v>
      </c>
      <c r="F47" s="10">
        <v>0</v>
      </c>
      <c r="G47" s="10">
        <v>0</v>
      </c>
      <c r="H47" s="10">
        <f t="shared" si="3"/>
        <v>0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144000</v>
      </c>
      <c r="D49" s="10">
        <v>141453.57999999999</v>
      </c>
      <c r="E49" s="10">
        <f t="shared" si="11"/>
        <v>285453.57999999996</v>
      </c>
      <c r="F49" s="10">
        <v>106615.2</v>
      </c>
      <c r="G49" s="10">
        <v>15312</v>
      </c>
      <c r="H49" s="10">
        <f t="shared" si="3"/>
        <v>178838.37999999995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34" t="s">
        <v>99</v>
      </c>
      <c r="B53" s="35"/>
      <c r="C53" s="7">
        <f>SUM(C54:C56)</f>
        <v>0</v>
      </c>
      <c r="D53" s="7">
        <f t="shared" ref="D53:G53" si="12">SUM(D54:D56)</f>
        <v>2200000</v>
      </c>
      <c r="E53" s="7">
        <f t="shared" si="12"/>
        <v>2200000</v>
      </c>
      <c r="F53" s="7">
        <f t="shared" si="12"/>
        <v>2104479.54</v>
      </c>
      <c r="G53" s="7">
        <f t="shared" si="12"/>
        <v>2104479.54</v>
      </c>
      <c r="H53" s="7">
        <f t="shared" si="3"/>
        <v>95520.459999999963</v>
      </c>
    </row>
    <row r="54" spans="1:8">
      <c r="A54" s="8" t="s">
        <v>100</v>
      </c>
      <c r="B54" s="9" t="s">
        <v>101</v>
      </c>
      <c r="C54" s="10"/>
      <c r="D54" s="10"/>
      <c r="E54" s="10">
        <f t="shared" ref="E54:E56" si="13"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>
        <v>0</v>
      </c>
      <c r="D55" s="10">
        <v>2200000</v>
      </c>
      <c r="E55" s="10">
        <f t="shared" si="13"/>
        <v>2200000</v>
      </c>
      <c r="F55" s="10">
        <v>2104479.54</v>
      </c>
      <c r="G55" s="10">
        <v>2104479.54</v>
      </c>
      <c r="H55" s="10">
        <f t="shared" si="3"/>
        <v>95520.459999999963</v>
      </c>
    </row>
    <row r="56" spans="1:8">
      <c r="A56" s="8" t="s">
        <v>104</v>
      </c>
      <c r="B56" s="9" t="s">
        <v>105</v>
      </c>
      <c r="C56" s="10"/>
      <c r="D56" s="10"/>
      <c r="E56" s="10">
        <f t="shared" si="13"/>
        <v>0</v>
      </c>
      <c r="F56" s="10"/>
      <c r="G56" s="10"/>
      <c r="H56" s="10">
        <f t="shared" si="3"/>
        <v>0</v>
      </c>
    </row>
    <row r="57" spans="1:8">
      <c r="A57" s="34" t="s">
        <v>106</v>
      </c>
      <c r="B57" s="35"/>
      <c r="C57" s="7">
        <f>SUM(C58:C65)</f>
        <v>634729.54</v>
      </c>
      <c r="D57" s="7">
        <f t="shared" ref="D57:G57" si="14">SUM(D58:D65)</f>
        <v>-634729.54</v>
      </c>
      <c r="E57" s="7">
        <f t="shared" si="14"/>
        <v>0</v>
      </c>
      <c r="F57" s="7">
        <f t="shared" si="14"/>
        <v>0</v>
      </c>
      <c r="G57" s="7">
        <f t="shared" si="14"/>
        <v>0</v>
      </c>
      <c r="H57" s="7">
        <f t="shared" si="3"/>
        <v>0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15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>
        <v>634729.54</v>
      </c>
      <c r="D65" s="10">
        <v>-634729.54</v>
      </c>
      <c r="E65" s="10">
        <f t="shared" si="15"/>
        <v>0</v>
      </c>
      <c r="F65" s="10">
        <v>0</v>
      </c>
      <c r="G65" s="10">
        <v>0</v>
      </c>
      <c r="H65" s="10">
        <f t="shared" si="3"/>
        <v>0</v>
      </c>
    </row>
    <row r="66" spans="1:8">
      <c r="A66" s="34" t="s">
        <v>122</v>
      </c>
      <c r="B66" s="35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34" t="s">
        <v>129</v>
      </c>
      <c r="B70" s="35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52" t="s">
        <v>144</v>
      </c>
      <c r="B79" s="53"/>
      <c r="C79" s="14">
        <f>C80+C88+C98+C108+C118+C128+C132+C141+C145</f>
        <v>0</v>
      </c>
      <c r="D79" s="14">
        <f t="shared" ref="D79:H79" si="21">D80+D88+D98+D108+D118+D128+D132+D141+D145</f>
        <v>28283936.960000001</v>
      </c>
      <c r="E79" s="14">
        <f t="shared" si="21"/>
        <v>28283936.960000001</v>
      </c>
      <c r="F79" s="14">
        <f t="shared" si="21"/>
        <v>23072008.5</v>
      </c>
      <c r="G79" s="14">
        <f t="shared" si="21"/>
        <v>20407426.649999999</v>
      </c>
      <c r="H79" s="14">
        <f t="shared" si="21"/>
        <v>5211928.459999999</v>
      </c>
    </row>
    <row r="80" spans="1:8">
      <c r="A80" s="50" t="s">
        <v>10</v>
      </c>
      <c r="B80" s="51"/>
      <c r="C80" s="14">
        <f>SUM(C81:C87)</f>
        <v>0</v>
      </c>
      <c r="D80" s="14">
        <f t="shared" ref="D80:H80" si="22">SUM(D81:D87)</f>
        <v>13483346.26</v>
      </c>
      <c r="E80" s="14">
        <f t="shared" si="22"/>
        <v>13483346.26</v>
      </c>
      <c r="F80" s="14">
        <f t="shared" si="22"/>
        <v>12013593.560000001</v>
      </c>
      <c r="G80" s="14">
        <f t="shared" si="22"/>
        <v>12013593.560000001</v>
      </c>
      <c r="H80" s="14">
        <f t="shared" si="22"/>
        <v>1469752.6999999997</v>
      </c>
    </row>
    <row r="81" spans="1:8">
      <c r="A81" s="8" t="s">
        <v>145</v>
      </c>
      <c r="B81" s="15" t="s">
        <v>12</v>
      </c>
      <c r="C81" s="16">
        <v>0</v>
      </c>
      <c r="D81" s="16">
        <v>7357370.2599999998</v>
      </c>
      <c r="E81" s="10">
        <f t="shared" ref="E81:E87" si="23">C81+D81</f>
        <v>7357370.2599999998</v>
      </c>
      <c r="F81" s="16">
        <v>7207998.5800000001</v>
      </c>
      <c r="G81" s="16">
        <v>7207998.5800000001</v>
      </c>
      <c r="H81" s="16">
        <f t="shared" ref="H81:H144" si="24">E81-F81</f>
        <v>149371.6799999997</v>
      </c>
    </row>
    <row r="82" spans="1:8">
      <c r="A82" s="8" t="s">
        <v>146</v>
      </c>
      <c r="B82" s="15" t="s">
        <v>14</v>
      </c>
      <c r="C82" s="16">
        <v>0</v>
      </c>
      <c r="D82" s="16">
        <v>2110461.84</v>
      </c>
      <c r="E82" s="10">
        <f t="shared" si="23"/>
        <v>2110461.84</v>
      </c>
      <c r="F82" s="16">
        <v>1374994.59</v>
      </c>
      <c r="G82" s="16">
        <v>1374994.59</v>
      </c>
      <c r="H82" s="16">
        <f t="shared" si="24"/>
        <v>735467.24999999977</v>
      </c>
    </row>
    <row r="83" spans="1:8">
      <c r="A83" s="8" t="s">
        <v>147</v>
      </c>
      <c r="B83" s="15" t="s">
        <v>16</v>
      </c>
      <c r="C83" s="16">
        <v>0</v>
      </c>
      <c r="D83" s="16">
        <v>1620665.35</v>
      </c>
      <c r="E83" s="10">
        <f t="shared" si="23"/>
        <v>1620665.35</v>
      </c>
      <c r="F83" s="16">
        <v>1482771.91</v>
      </c>
      <c r="G83" s="16">
        <v>1482771.91</v>
      </c>
      <c r="H83" s="16">
        <f t="shared" si="24"/>
        <v>137893.44000000018</v>
      </c>
    </row>
    <row r="84" spans="1:8">
      <c r="A84" s="8" t="s">
        <v>148</v>
      </c>
      <c r="B84" s="15" t="s">
        <v>18</v>
      </c>
      <c r="C84" s="16">
        <v>0</v>
      </c>
      <c r="D84" s="16">
        <v>1791904.59</v>
      </c>
      <c r="E84" s="10">
        <f t="shared" si="23"/>
        <v>1791904.59</v>
      </c>
      <c r="F84" s="16">
        <v>1402290.4</v>
      </c>
      <c r="G84" s="16">
        <v>1402290.4</v>
      </c>
      <c r="H84" s="16">
        <f t="shared" si="24"/>
        <v>389614.19000000018</v>
      </c>
    </row>
    <row r="85" spans="1:8">
      <c r="A85" s="8" t="s">
        <v>149</v>
      </c>
      <c r="B85" s="15" t="s">
        <v>20</v>
      </c>
      <c r="C85" s="16">
        <v>0</v>
      </c>
      <c r="D85" s="16">
        <v>602944.22</v>
      </c>
      <c r="E85" s="10">
        <f t="shared" si="23"/>
        <v>602944.22</v>
      </c>
      <c r="F85" s="16">
        <v>545538.07999999996</v>
      </c>
      <c r="G85" s="16">
        <v>545538.07999999996</v>
      </c>
      <c r="H85" s="16">
        <f t="shared" si="24"/>
        <v>57406.140000000014</v>
      </c>
    </row>
    <row r="86" spans="1:8">
      <c r="A86" s="8" t="s">
        <v>150</v>
      </c>
      <c r="B86" s="15" t="s">
        <v>22</v>
      </c>
      <c r="C86" s="16"/>
      <c r="D86" s="16"/>
      <c r="E86" s="10">
        <f t="shared" si="23"/>
        <v>0</v>
      </c>
      <c r="F86" s="16"/>
      <c r="G86" s="16"/>
      <c r="H86" s="16">
        <f t="shared" si="24"/>
        <v>0</v>
      </c>
    </row>
    <row r="87" spans="1:8">
      <c r="A87" s="8" t="s">
        <v>151</v>
      </c>
      <c r="B87" s="15" t="s">
        <v>24</v>
      </c>
      <c r="C87" s="16"/>
      <c r="D87" s="16"/>
      <c r="E87" s="10">
        <f t="shared" si="23"/>
        <v>0</v>
      </c>
      <c r="F87" s="16"/>
      <c r="G87" s="16"/>
      <c r="H87" s="16">
        <f t="shared" si="24"/>
        <v>0</v>
      </c>
    </row>
    <row r="88" spans="1:8">
      <c r="A88" s="50" t="s">
        <v>25</v>
      </c>
      <c r="B88" s="51"/>
      <c r="C88" s="14">
        <f>SUM(C89:C97)</f>
        <v>0</v>
      </c>
      <c r="D88" s="14">
        <f t="shared" ref="D88:G88" si="25">SUM(D89:D97)</f>
        <v>1129515</v>
      </c>
      <c r="E88" s="14">
        <f t="shared" si="25"/>
        <v>1129515</v>
      </c>
      <c r="F88" s="14">
        <f t="shared" si="25"/>
        <v>715020.91</v>
      </c>
      <c r="G88" s="14">
        <f t="shared" si="25"/>
        <v>412523.35000000003</v>
      </c>
      <c r="H88" s="14">
        <f t="shared" si="24"/>
        <v>414494.08999999997</v>
      </c>
    </row>
    <row r="89" spans="1:8">
      <c r="A89" s="8" t="s">
        <v>152</v>
      </c>
      <c r="B89" s="15" t="s">
        <v>27</v>
      </c>
      <c r="C89" s="16">
        <v>0</v>
      </c>
      <c r="D89" s="16">
        <v>226056.59</v>
      </c>
      <c r="E89" s="10">
        <f t="shared" ref="E89:E97" si="26">C89+D89</f>
        <v>226056.59</v>
      </c>
      <c r="F89" s="16">
        <v>118049.81</v>
      </c>
      <c r="G89" s="16">
        <v>118049.81</v>
      </c>
      <c r="H89" s="16">
        <f t="shared" si="24"/>
        <v>108006.78</v>
      </c>
    </row>
    <row r="90" spans="1:8">
      <c r="A90" s="8" t="s">
        <v>153</v>
      </c>
      <c r="B90" s="15" t="s">
        <v>29</v>
      </c>
      <c r="C90" s="16">
        <v>0</v>
      </c>
      <c r="D90" s="16">
        <v>124097</v>
      </c>
      <c r="E90" s="10">
        <f t="shared" si="26"/>
        <v>124097</v>
      </c>
      <c r="F90" s="16">
        <v>85901.38</v>
      </c>
      <c r="G90" s="16">
        <v>17155.16</v>
      </c>
      <c r="H90" s="16">
        <f t="shared" si="24"/>
        <v>38195.619999999995</v>
      </c>
    </row>
    <row r="91" spans="1:8">
      <c r="A91" s="8" t="s">
        <v>154</v>
      </c>
      <c r="B91" s="15" t="s">
        <v>31</v>
      </c>
      <c r="C91" s="16"/>
      <c r="D91" s="16"/>
      <c r="E91" s="10">
        <f t="shared" si="26"/>
        <v>0</v>
      </c>
      <c r="F91" s="16"/>
      <c r="G91" s="16"/>
      <c r="H91" s="16">
        <f t="shared" si="24"/>
        <v>0</v>
      </c>
    </row>
    <row r="92" spans="1:8">
      <c r="A92" s="8" t="s">
        <v>155</v>
      </c>
      <c r="B92" s="15" t="s">
        <v>33</v>
      </c>
      <c r="C92" s="16">
        <v>0</v>
      </c>
      <c r="D92" s="16">
        <v>422886.41</v>
      </c>
      <c r="E92" s="10">
        <f t="shared" si="26"/>
        <v>422886.41</v>
      </c>
      <c r="F92" s="16">
        <v>294032.42</v>
      </c>
      <c r="G92" s="16">
        <v>94542.29</v>
      </c>
      <c r="H92" s="16">
        <f t="shared" si="24"/>
        <v>128853.98999999999</v>
      </c>
    </row>
    <row r="93" spans="1:8">
      <c r="A93" s="8" t="s">
        <v>156</v>
      </c>
      <c r="B93" s="15" t="s">
        <v>35</v>
      </c>
      <c r="C93" s="16">
        <v>0</v>
      </c>
      <c r="D93" s="16">
        <v>56000</v>
      </c>
      <c r="E93" s="10">
        <f t="shared" si="26"/>
        <v>56000</v>
      </c>
      <c r="F93" s="16">
        <v>7652.6</v>
      </c>
      <c r="G93" s="16">
        <v>1580</v>
      </c>
      <c r="H93" s="16">
        <f t="shared" si="24"/>
        <v>48347.4</v>
      </c>
    </row>
    <row r="94" spans="1:8">
      <c r="A94" s="8" t="s">
        <v>157</v>
      </c>
      <c r="B94" s="15" t="s">
        <v>37</v>
      </c>
      <c r="C94" s="16">
        <v>0</v>
      </c>
      <c r="D94" s="16">
        <v>180000</v>
      </c>
      <c r="E94" s="10">
        <f t="shared" si="26"/>
        <v>180000</v>
      </c>
      <c r="F94" s="16">
        <v>155546.06</v>
      </c>
      <c r="G94" s="16">
        <v>155546.06</v>
      </c>
      <c r="H94" s="16">
        <f t="shared" si="24"/>
        <v>24453.940000000002</v>
      </c>
    </row>
    <row r="95" spans="1:8">
      <c r="A95" s="8" t="s">
        <v>158</v>
      </c>
      <c r="B95" s="15" t="s">
        <v>39</v>
      </c>
      <c r="C95" s="16">
        <v>0</v>
      </c>
      <c r="D95" s="16">
        <v>36763</v>
      </c>
      <c r="E95" s="10">
        <f t="shared" si="26"/>
        <v>36763</v>
      </c>
      <c r="F95" s="16">
        <v>18763</v>
      </c>
      <c r="G95" s="16">
        <v>18763</v>
      </c>
      <c r="H95" s="16">
        <f t="shared" si="24"/>
        <v>18000</v>
      </c>
    </row>
    <row r="96" spans="1:8">
      <c r="A96" s="8" t="s">
        <v>159</v>
      </c>
      <c r="B96" s="15" t="s">
        <v>41</v>
      </c>
      <c r="C96" s="16"/>
      <c r="D96" s="16"/>
      <c r="E96" s="10">
        <f t="shared" si="26"/>
        <v>0</v>
      </c>
      <c r="F96" s="16"/>
      <c r="G96" s="16"/>
      <c r="H96" s="16">
        <f t="shared" si="24"/>
        <v>0</v>
      </c>
    </row>
    <row r="97" spans="1:8">
      <c r="A97" s="8" t="s">
        <v>160</v>
      </c>
      <c r="B97" s="15" t="s">
        <v>43</v>
      </c>
      <c r="C97" s="16">
        <v>0</v>
      </c>
      <c r="D97" s="16">
        <v>83712</v>
      </c>
      <c r="E97" s="10">
        <f t="shared" si="26"/>
        <v>83712</v>
      </c>
      <c r="F97" s="16">
        <v>35075.64</v>
      </c>
      <c r="G97" s="16">
        <v>6887.03</v>
      </c>
      <c r="H97" s="16">
        <f t="shared" si="24"/>
        <v>48636.36</v>
      </c>
    </row>
    <row r="98" spans="1:8">
      <c r="A98" s="50" t="s">
        <v>44</v>
      </c>
      <c r="B98" s="51"/>
      <c r="C98" s="14">
        <f>SUM(C99:C107)</f>
        <v>0</v>
      </c>
      <c r="D98" s="14">
        <f t="shared" ref="D98:G98" si="27">SUM(D99:D107)</f>
        <v>3014382.5999999996</v>
      </c>
      <c r="E98" s="14">
        <f t="shared" si="27"/>
        <v>3014382.5999999996</v>
      </c>
      <c r="F98" s="14">
        <f t="shared" si="27"/>
        <v>2592807.5499999998</v>
      </c>
      <c r="G98" s="14">
        <f t="shared" si="27"/>
        <v>1271501.1299999999</v>
      </c>
      <c r="H98" s="14">
        <f t="shared" si="24"/>
        <v>421575.04999999981</v>
      </c>
    </row>
    <row r="99" spans="1:8">
      <c r="A99" s="8" t="s">
        <v>161</v>
      </c>
      <c r="B99" s="15" t="s">
        <v>46</v>
      </c>
      <c r="C99" s="16">
        <v>0</v>
      </c>
      <c r="D99" s="16">
        <v>306607.28000000003</v>
      </c>
      <c r="E99" s="10">
        <f t="shared" ref="E99:E107" si="28">C99+D99</f>
        <v>306607.28000000003</v>
      </c>
      <c r="F99" s="16">
        <v>261585.35</v>
      </c>
      <c r="G99" s="16">
        <v>116600.35</v>
      </c>
      <c r="H99" s="16">
        <f t="shared" si="24"/>
        <v>45021.930000000022</v>
      </c>
    </row>
    <row r="100" spans="1:8">
      <c r="A100" s="8" t="s">
        <v>162</v>
      </c>
      <c r="B100" s="15" t="s">
        <v>48</v>
      </c>
      <c r="C100" s="16">
        <v>0</v>
      </c>
      <c r="D100" s="16">
        <v>170480.01</v>
      </c>
      <c r="E100" s="10">
        <f t="shared" si="28"/>
        <v>170480.01</v>
      </c>
      <c r="F100" s="16">
        <v>170480.01</v>
      </c>
      <c r="G100" s="16">
        <v>22800.01</v>
      </c>
      <c r="H100" s="16">
        <f t="shared" si="24"/>
        <v>0</v>
      </c>
    </row>
    <row r="101" spans="1:8">
      <c r="A101" s="8" t="s">
        <v>163</v>
      </c>
      <c r="B101" s="15" t="s">
        <v>50</v>
      </c>
      <c r="C101" s="16">
        <v>0</v>
      </c>
      <c r="D101" s="16">
        <v>424225.73</v>
      </c>
      <c r="E101" s="10">
        <f t="shared" si="28"/>
        <v>424225.73</v>
      </c>
      <c r="F101" s="16">
        <v>415044.72</v>
      </c>
      <c r="G101" s="16">
        <v>252322.78</v>
      </c>
      <c r="H101" s="16">
        <f t="shared" si="24"/>
        <v>9181.0100000000093</v>
      </c>
    </row>
    <row r="102" spans="1:8">
      <c r="A102" s="8" t="s">
        <v>164</v>
      </c>
      <c r="B102" s="15" t="s">
        <v>52</v>
      </c>
      <c r="C102" s="16">
        <v>0</v>
      </c>
      <c r="D102" s="16">
        <v>101600</v>
      </c>
      <c r="E102" s="10">
        <f t="shared" si="28"/>
        <v>101600</v>
      </c>
      <c r="F102" s="16">
        <v>101600</v>
      </c>
      <c r="G102" s="16">
        <v>58843.81</v>
      </c>
      <c r="H102" s="16">
        <f t="shared" si="24"/>
        <v>0</v>
      </c>
    </row>
    <row r="103" spans="1:8">
      <c r="A103" s="8" t="s">
        <v>165</v>
      </c>
      <c r="B103" s="15" t="s">
        <v>54</v>
      </c>
      <c r="C103" s="16">
        <v>0</v>
      </c>
      <c r="D103" s="16">
        <v>1405263.75</v>
      </c>
      <c r="E103" s="10">
        <f t="shared" si="28"/>
        <v>1405263.75</v>
      </c>
      <c r="F103" s="16">
        <v>1117192.97</v>
      </c>
      <c r="G103" s="16">
        <v>342859.47</v>
      </c>
      <c r="H103" s="16">
        <f t="shared" si="24"/>
        <v>288070.78000000003</v>
      </c>
    </row>
    <row r="104" spans="1:8">
      <c r="A104" s="8" t="s">
        <v>166</v>
      </c>
      <c r="B104" s="15" t="s">
        <v>56</v>
      </c>
      <c r="C104" s="16">
        <v>0</v>
      </c>
      <c r="D104" s="16">
        <v>0</v>
      </c>
      <c r="E104" s="10">
        <f t="shared" si="28"/>
        <v>0</v>
      </c>
      <c r="F104" s="16">
        <v>0</v>
      </c>
      <c r="G104" s="16">
        <v>0</v>
      </c>
      <c r="H104" s="16">
        <f t="shared" si="24"/>
        <v>0</v>
      </c>
    </row>
    <row r="105" spans="1:8">
      <c r="A105" s="8" t="s">
        <v>167</v>
      </c>
      <c r="B105" s="15" t="s">
        <v>58</v>
      </c>
      <c r="C105" s="16">
        <v>0</v>
      </c>
      <c r="D105" s="16">
        <v>190203.78</v>
      </c>
      <c r="E105" s="10">
        <f t="shared" si="28"/>
        <v>190203.78</v>
      </c>
      <c r="F105" s="16">
        <v>189933.78</v>
      </c>
      <c r="G105" s="16">
        <v>189597.79</v>
      </c>
      <c r="H105" s="16">
        <f t="shared" si="24"/>
        <v>270</v>
      </c>
    </row>
    <row r="106" spans="1:8">
      <c r="A106" s="8" t="s">
        <v>168</v>
      </c>
      <c r="B106" s="15" t="s">
        <v>60</v>
      </c>
      <c r="C106" s="16">
        <v>0</v>
      </c>
      <c r="D106" s="16">
        <v>57264.54</v>
      </c>
      <c r="E106" s="10">
        <f t="shared" si="28"/>
        <v>57264.54</v>
      </c>
      <c r="F106" s="16">
        <v>57264.54</v>
      </c>
      <c r="G106" s="16">
        <v>46571.74</v>
      </c>
      <c r="H106" s="16">
        <f t="shared" si="24"/>
        <v>0</v>
      </c>
    </row>
    <row r="107" spans="1:8">
      <c r="A107" s="8" t="s">
        <v>169</v>
      </c>
      <c r="B107" s="15" t="s">
        <v>62</v>
      </c>
      <c r="C107" s="16">
        <v>0</v>
      </c>
      <c r="D107" s="16">
        <v>358737.51</v>
      </c>
      <c r="E107" s="10">
        <f t="shared" si="28"/>
        <v>358737.51</v>
      </c>
      <c r="F107" s="16">
        <v>279706.18</v>
      </c>
      <c r="G107" s="16">
        <v>241905.18</v>
      </c>
      <c r="H107" s="16">
        <f t="shared" si="24"/>
        <v>79031.330000000016</v>
      </c>
    </row>
    <row r="108" spans="1:8">
      <c r="A108" s="50" t="s">
        <v>63</v>
      </c>
      <c r="B108" s="51"/>
      <c r="C108" s="14">
        <f>SUM(C109:C117)</f>
        <v>0</v>
      </c>
      <c r="D108" s="14">
        <f t="shared" ref="D108:G108" si="29">SUM(D109:D117)</f>
        <v>122040.28</v>
      </c>
      <c r="E108" s="14">
        <f t="shared" si="29"/>
        <v>122040.28</v>
      </c>
      <c r="F108" s="14">
        <f t="shared" si="29"/>
        <v>122040.28</v>
      </c>
      <c r="G108" s="14">
        <f t="shared" si="29"/>
        <v>0</v>
      </c>
      <c r="H108" s="14">
        <f t="shared" si="24"/>
        <v>0</v>
      </c>
    </row>
    <row r="109" spans="1:8">
      <c r="A109" s="8" t="s">
        <v>170</v>
      </c>
      <c r="B109" s="15" t="s">
        <v>65</v>
      </c>
      <c r="C109" s="16"/>
      <c r="D109" s="16"/>
      <c r="E109" s="10">
        <f t="shared" ref="E109:E117" si="30">C109+D109</f>
        <v>0</v>
      </c>
      <c r="F109" s="16"/>
      <c r="G109" s="16"/>
      <c r="H109" s="16">
        <f t="shared" si="24"/>
        <v>0</v>
      </c>
    </row>
    <row r="110" spans="1:8">
      <c r="A110" s="8" t="s">
        <v>171</v>
      </c>
      <c r="B110" s="15" t="s">
        <v>67</v>
      </c>
      <c r="C110" s="16"/>
      <c r="D110" s="16"/>
      <c r="E110" s="10">
        <f t="shared" si="30"/>
        <v>0</v>
      </c>
      <c r="F110" s="16"/>
      <c r="G110" s="16"/>
      <c r="H110" s="16">
        <f t="shared" si="24"/>
        <v>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30"/>
        <v>0</v>
      </c>
      <c r="F111" s="16"/>
      <c r="G111" s="16"/>
      <c r="H111" s="16">
        <f t="shared" si="24"/>
        <v>0</v>
      </c>
    </row>
    <row r="112" spans="1:8">
      <c r="A112" s="8" t="s">
        <v>173</v>
      </c>
      <c r="B112" s="15" t="s">
        <v>71</v>
      </c>
      <c r="C112" s="16">
        <v>0</v>
      </c>
      <c r="D112" s="16">
        <v>122040.28</v>
      </c>
      <c r="E112" s="10">
        <f t="shared" si="30"/>
        <v>122040.28</v>
      </c>
      <c r="F112" s="16">
        <v>122040.28</v>
      </c>
      <c r="G112" s="16">
        <v>0</v>
      </c>
      <c r="H112" s="16">
        <f t="shared" si="24"/>
        <v>0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30"/>
        <v>0</v>
      </c>
      <c r="F113" s="16"/>
      <c r="G113" s="16"/>
      <c r="H113" s="16">
        <f t="shared" si="2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30"/>
        <v>0</v>
      </c>
      <c r="F114" s="16"/>
      <c r="G114" s="16"/>
      <c r="H114" s="16">
        <f t="shared" si="24"/>
        <v>0</v>
      </c>
    </row>
    <row r="115" spans="1:8">
      <c r="A115" s="11"/>
      <c r="B115" s="15" t="s">
        <v>76</v>
      </c>
      <c r="C115" s="16"/>
      <c r="D115" s="16"/>
      <c r="E115" s="10">
        <f t="shared" si="30"/>
        <v>0</v>
      </c>
      <c r="F115" s="16"/>
      <c r="G115" s="16"/>
      <c r="H115" s="16">
        <f t="shared" si="24"/>
        <v>0</v>
      </c>
    </row>
    <row r="116" spans="1:8">
      <c r="A116" s="11"/>
      <c r="B116" s="15" t="s">
        <v>77</v>
      </c>
      <c r="C116" s="16"/>
      <c r="D116" s="16"/>
      <c r="E116" s="10">
        <f t="shared" si="30"/>
        <v>0</v>
      </c>
      <c r="F116" s="16"/>
      <c r="G116" s="16"/>
      <c r="H116" s="16">
        <f t="shared" si="2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30"/>
        <v>0</v>
      </c>
      <c r="F117" s="16"/>
      <c r="G117" s="16"/>
      <c r="H117" s="16">
        <f t="shared" si="24"/>
        <v>0</v>
      </c>
    </row>
    <row r="118" spans="1:8">
      <c r="A118" s="50" t="s">
        <v>80</v>
      </c>
      <c r="B118" s="51"/>
      <c r="C118" s="14">
        <f>SUM(C119:C127)</f>
        <v>0</v>
      </c>
      <c r="D118" s="14">
        <f t="shared" ref="D118:G118" si="31">SUM(D119:D127)</f>
        <v>2783384</v>
      </c>
      <c r="E118" s="14">
        <f t="shared" si="31"/>
        <v>2783384</v>
      </c>
      <c r="F118" s="14">
        <f t="shared" si="31"/>
        <v>1054298.92</v>
      </c>
      <c r="G118" s="14">
        <f t="shared" si="31"/>
        <v>1054298.92</v>
      </c>
      <c r="H118" s="14">
        <f t="shared" si="24"/>
        <v>1729085.08</v>
      </c>
    </row>
    <row r="119" spans="1:8">
      <c r="A119" s="8" t="s">
        <v>177</v>
      </c>
      <c r="B119" s="15" t="s">
        <v>82</v>
      </c>
      <c r="C119" s="16"/>
      <c r="D119" s="16"/>
      <c r="E119" s="10">
        <f t="shared" ref="E119:E127" si="32">C119+D119</f>
        <v>0</v>
      </c>
      <c r="F119" s="16"/>
      <c r="G119" s="16"/>
      <c r="H119" s="16">
        <f t="shared" si="24"/>
        <v>0</v>
      </c>
    </row>
    <row r="120" spans="1:8">
      <c r="A120" s="8" t="s">
        <v>178</v>
      </c>
      <c r="B120" s="15" t="s">
        <v>84</v>
      </c>
      <c r="C120" s="16"/>
      <c r="D120" s="16"/>
      <c r="E120" s="10">
        <f t="shared" si="32"/>
        <v>0</v>
      </c>
      <c r="F120" s="16"/>
      <c r="G120" s="16"/>
      <c r="H120" s="16">
        <f t="shared" si="24"/>
        <v>0</v>
      </c>
    </row>
    <row r="121" spans="1:8">
      <c r="A121" s="8" t="s">
        <v>179</v>
      </c>
      <c r="B121" s="15" t="s">
        <v>86</v>
      </c>
      <c r="C121" s="16"/>
      <c r="D121" s="16"/>
      <c r="E121" s="10">
        <f t="shared" si="32"/>
        <v>0</v>
      </c>
      <c r="F121" s="16"/>
      <c r="G121" s="16"/>
      <c r="H121" s="16">
        <f t="shared" si="24"/>
        <v>0</v>
      </c>
    </row>
    <row r="122" spans="1:8">
      <c r="A122" s="8" t="s">
        <v>180</v>
      </c>
      <c r="B122" s="15" t="s">
        <v>88</v>
      </c>
      <c r="C122" s="16"/>
      <c r="D122" s="16"/>
      <c r="E122" s="10">
        <f t="shared" si="32"/>
        <v>0</v>
      </c>
      <c r="F122" s="16"/>
      <c r="G122" s="16"/>
      <c r="H122" s="16">
        <f t="shared" si="2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32"/>
        <v>0</v>
      </c>
      <c r="F123" s="16"/>
      <c r="G123" s="16"/>
      <c r="H123" s="16">
        <f t="shared" si="24"/>
        <v>0</v>
      </c>
    </row>
    <row r="124" spans="1:8">
      <c r="A124" s="8" t="s">
        <v>182</v>
      </c>
      <c r="B124" s="15" t="s">
        <v>92</v>
      </c>
      <c r="C124" s="16">
        <v>0</v>
      </c>
      <c r="D124" s="16">
        <v>2783384</v>
      </c>
      <c r="E124" s="10">
        <f t="shared" si="32"/>
        <v>2783384</v>
      </c>
      <c r="F124" s="16">
        <v>1054298.92</v>
      </c>
      <c r="G124" s="16">
        <v>1054298.92</v>
      </c>
      <c r="H124" s="16">
        <f t="shared" si="24"/>
        <v>1729085.08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32"/>
        <v>0</v>
      </c>
      <c r="F125" s="16"/>
      <c r="G125" s="16"/>
      <c r="H125" s="16">
        <f t="shared" si="2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32"/>
        <v>0</v>
      </c>
      <c r="F126" s="16"/>
      <c r="G126" s="16"/>
      <c r="H126" s="16">
        <f t="shared" si="2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32"/>
        <v>0</v>
      </c>
      <c r="F127" s="16"/>
      <c r="G127" s="16"/>
      <c r="H127" s="16">
        <f t="shared" si="24"/>
        <v>0</v>
      </c>
    </row>
    <row r="128" spans="1:8">
      <c r="A128" s="50" t="s">
        <v>99</v>
      </c>
      <c r="B128" s="51"/>
      <c r="C128" s="14">
        <f>SUM(C129:C131)</f>
        <v>0</v>
      </c>
      <c r="D128" s="14">
        <f t="shared" ref="D128:G128" si="33">SUM(D129:D131)</f>
        <v>7751268.8200000003</v>
      </c>
      <c r="E128" s="14">
        <f t="shared" si="33"/>
        <v>7751268.8200000003</v>
      </c>
      <c r="F128" s="14">
        <f t="shared" si="33"/>
        <v>6574247.2800000003</v>
      </c>
      <c r="G128" s="14">
        <f t="shared" si="33"/>
        <v>5655509.6900000004</v>
      </c>
      <c r="H128" s="14">
        <f t="shared" si="24"/>
        <v>1177021.54</v>
      </c>
    </row>
    <row r="129" spans="1:8">
      <c r="A129" s="8" t="s">
        <v>186</v>
      </c>
      <c r="B129" s="15" t="s">
        <v>101</v>
      </c>
      <c r="C129" s="16"/>
      <c r="D129" s="16"/>
      <c r="E129" s="10">
        <f t="shared" ref="E129:E131" si="34">C129+D129</f>
        <v>0</v>
      </c>
      <c r="F129" s="16"/>
      <c r="G129" s="16"/>
      <c r="H129" s="16">
        <f t="shared" si="24"/>
        <v>0</v>
      </c>
    </row>
    <row r="130" spans="1:8">
      <c r="A130" s="8" t="s">
        <v>187</v>
      </c>
      <c r="B130" s="15" t="s">
        <v>103</v>
      </c>
      <c r="C130" s="16">
        <v>0</v>
      </c>
      <c r="D130" s="16">
        <v>7751268.8200000003</v>
      </c>
      <c r="E130" s="10">
        <f t="shared" si="34"/>
        <v>7751268.8200000003</v>
      </c>
      <c r="F130" s="16">
        <v>6574247.2800000003</v>
      </c>
      <c r="G130" s="16">
        <v>5655509.6900000004</v>
      </c>
      <c r="H130" s="16">
        <f t="shared" si="24"/>
        <v>1177021.54</v>
      </c>
    </row>
    <row r="131" spans="1:8">
      <c r="A131" s="8" t="s">
        <v>188</v>
      </c>
      <c r="B131" s="15" t="s">
        <v>105</v>
      </c>
      <c r="C131" s="16"/>
      <c r="D131" s="16"/>
      <c r="E131" s="10">
        <f t="shared" si="34"/>
        <v>0</v>
      </c>
      <c r="F131" s="16"/>
      <c r="G131" s="16"/>
      <c r="H131" s="16">
        <f t="shared" si="24"/>
        <v>0</v>
      </c>
    </row>
    <row r="132" spans="1:8">
      <c r="A132" s="50" t="s">
        <v>106</v>
      </c>
      <c r="B132" s="51"/>
      <c r="C132" s="14">
        <f>SUM(C133:C140)</f>
        <v>0</v>
      </c>
      <c r="D132" s="14">
        <f t="shared" ref="D132:G132" si="35">SUM(D133:D140)</f>
        <v>0</v>
      </c>
      <c r="E132" s="14">
        <f t="shared" si="35"/>
        <v>0</v>
      </c>
      <c r="F132" s="14">
        <f t="shared" si="35"/>
        <v>0</v>
      </c>
      <c r="G132" s="14">
        <f t="shared" si="35"/>
        <v>0</v>
      </c>
      <c r="H132" s="14">
        <f t="shared" si="2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36">C133+D133</f>
        <v>0</v>
      </c>
      <c r="F133" s="16"/>
      <c r="G133" s="16"/>
      <c r="H133" s="16">
        <f t="shared" si="2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36"/>
        <v>0</v>
      </c>
      <c r="F134" s="16"/>
      <c r="G134" s="16"/>
      <c r="H134" s="16">
        <f t="shared" si="2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36"/>
        <v>0</v>
      </c>
      <c r="F135" s="16"/>
      <c r="G135" s="16"/>
      <c r="H135" s="16">
        <f t="shared" si="2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36"/>
        <v>0</v>
      </c>
      <c r="F136" s="16"/>
      <c r="G136" s="16"/>
      <c r="H136" s="16">
        <f t="shared" si="2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36"/>
        <v>0</v>
      </c>
      <c r="F137" s="16"/>
      <c r="G137" s="16"/>
      <c r="H137" s="16">
        <f t="shared" si="2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36"/>
        <v>0</v>
      </c>
      <c r="F138" s="16"/>
      <c r="G138" s="16"/>
      <c r="H138" s="16">
        <f t="shared" si="24"/>
        <v>0</v>
      </c>
    </row>
    <row r="139" spans="1:8">
      <c r="A139" s="8"/>
      <c r="B139" s="15" t="s">
        <v>119</v>
      </c>
      <c r="C139" s="16"/>
      <c r="D139" s="16"/>
      <c r="E139" s="10">
        <f t="shared" si="36"/>
        <v>0</v>
      </c>
      <c r="F139" s="16"/>
      <c r="G139" s="16"/>
      <c r="H139" s="16">
        <f t="shared" si="24"/>
        <v>0</v>
      </c>
    </row>
    <row r="140" spans="1:8">
      <c r="A140" s="8" t="s">
        <v>195</v>
      </c>
      <c r="B140" s="15" t="s">
        <v>121</v>
      </c>
      <c r="C140" s="16"/>
      <c r="D140" s="16"/>
      <c r="E140" s="10">
        <f t="shared" si="36"/>
        <v>0</v>
      </c>
      <c r="F140" s="16"/>
      <c r="G140" s="16"/>
      <c r="H140" s="16">
        <f t="shared" si="24"/>
        <v>0</v>
      </c>
    </row>
    <row r="141" spans="1:8">
      <c r="A141" s="50" t="s">
        <v>122</v>
      </c>
      <c r="B141" s="51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 t="shared" ref="E142:E144" si="38">C142+D142</f>
        <v>0</v>
      </c>
      <c r="F142" s="16"/>
      <c r="G142" s="16"/>
      <c r="H142" s="16">
        <f t="shared" si="2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 t="shared" si="38"/>
        <v>0</v>
      </c>
      <c r="F143" s="16"/>
      <c r="G143" s="16"/>
      <c r="H143" s="16">
        <f t="shared" si="2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 t="shared" si="38"/>
        <v>0</v>
      </c>
      <c r="F144" s="16"/>
      <c r="G144" s="16"/>
      <c r="H144" s="16">
        <f t="shared" si="24"/>
        <v>0</v>
      </c>
    </row>
    <row r="145" spans="1:9">
      <c r="A145" s="50" t="s">
        <v>129</v>
      </c>
      <c r="B145" s="51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9">
      <c r="A146" s="8" t="s">
        <v>199</v>
      </c>
      <c r="B146" s="15" t="s">
        <v>131</v>
      </c>
      <c r="C146" s="16"/>
      <c r="D146" s="16"/>
      <c r="E146" s="10">
        <f t="shared" ref="E146:E152" si="41">C146+D146</f>
        <v>0</v>
      </c>
      <c r="F146" s="16"/>
      <c r="G146" s="16"/>
      <c r="H146" s="16">
        <f t="shared" si="40"/>
        <v>0</v>
      </c>
    </row>
    <row r="147" spans="1:9">
      <c r="A147" s="8" t="s">
        <v>200</v>
      </c>
      <c r="B147" s="15" t="s">
        <v>133</v>
      </c>
      <c r="C147" s="16"/>
      <c r="D147" s="16"/>
      <c r="E147" s="10">
        <f t="shared" si="41"/>
        <v>0</v>
      </c>
      <c r="F147" s="16"/>
      <c r="G147" s="16"/>
      <c r="H147" s="16">
        <f t="shared" si="40"/>
        <v>0</v>
      </c>
    </row>
    <row r="148" spans="1:9">
      <c r="A148" s="8" t="s">
        <v>201</v>
      </c>
      <c r="B148" s="15" t="s">
        <v>135</v>
      </c>
      <c r="C148" s="16"/>
      <c r="D148" s="16"/>
      <c r="E148" s="10">
        <f t="shared" si="41"/>
        <v>0</v>
      </c>
      <c r="F148" s="16"/>
      <c r="G148" s="16"/>
      <c r="H148" s="16">
        <f t="shared" si="40"/>
        <v>0</v>
      </c>
    </row>
    <row r="149" spans="1:9">
      <c r="A149" s="8" t="s">
        <v>202</v>
      </c>
      <c r="B149" s="15" t="s">
        <v>137</v>
      </c>
      <c r="C149" s="16"/>
      <c r="D149" s="16"/>
      <c r="E149" s="10">
        <f t="shared" si="41"/>
        <v>0</v>
      </c>
      <c r="F149" s="16"/>
      <c r="G149" s="16"/>
      <c r="H149" s="16">
        <f t="shared" si="40"/>
        <v>0</v>
      </c>
    </row>
    <row r="150" spans="1:9">
      <c r="A150" s="8" t="s">
        <v>203</v>
      </c>
      <c r="B150" s="15" t="s">
        <v>139</v>
      </c>
      <c r="C150" s="16"/>
      <c r="D150" s="16"/>
      <c r="E150" s="10">
        <f t="shared" si="41"/>
        <v>0</v>
      </c>
      <c r="F150" s="16"/>
      <c r="G150" s="16"/>
      <c r="H150" s="16">
        <f t="shared" si="40"/>
        <v>0</v>
      </c>
    </row>
    <row r="151" spans="1:9">
      <c r="A151" s="8" t="s">
        <v>204</v>
      </c>
      <c r="B151" s="15" t="s">
        <v>141</v>
      </c>
      <c r="C151" s="16"/>
      <c r="D151" s="16"/>
      <c r="E151" s="10">
        <f t="shared" si="41"/>
        <v>0</v>
      </c>
      <c r="F151" s="16"/>
      <c r="G151" s="16"/>
      <c r="H151" s="16">
        <f t="shared" si="40"/>
        <v>0</v>
      </c>
    </row>
    <row r="152" spans="1:9">
      <c r="A152" s="8" t="s">
        <v>205</v>
      </c>
      <c r="B152" s="15" t="s">
        <v>143</v>
      </c>
      <c r="C152" s="16"/>
      <c r="D152" s="16"/>
      <c r="E152" s="10">
        <f t="shared" si="41"/>
        <v>0</v>
      </c>
      <c r="F152" s="16"/>
      <c r="G152" s="16"/>
      <c r="H152" s="16">
        <f t="shared" si="40"/>
        <v>0</v>
      </c>
    </row>
    <row r="153" spans="1:9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9">
      <c r="A154" s="54" t="s">
        <v>206</v>
      </c>
      <c r="B154" s="55"/>
      <c r="C154" s="14">
        <f>C4+C79</f>
        <v>22356323.960000001</v>
      </c>
      <c r="D154" s="14">
        <f t="shared" ref="D154:H154" si="42">D4+D79</f>
        <v>33263081.140000001</v>
      </c>
      <c r="E154" s="14">
        <f t="shared" si="42"/>
        <v>55619405.100000001</v>
      </c>
      <c r="F154" s="14">
        <f t="shared" si="42"/>
        <v>46250142.469999999</v>
      </c>
      <c r="G154" s="14">
        <f t="shared" si="42"/>
        <v>41777512.140000001</v>
      </c>
      <c r="H154" s="14">
        <f t="shared" si="42"/>
        <v>9369262.629999999</v>
      </c>
    </row>
    <row r="155" spans="1:9" ht="5.0999999999999996" customHeight="1">
      <c r="A155" s="18"/>
      <c r="B155" s="19"/>
      <c r="C155" s="20"/>
      <c r="D155" s="20"/>
      <c r="E155" s="20"/>
      <c r="F155" s="20"/>
      <c r="G155" s="20"/>
      <c r="H155" s="20"/>
    </row>
    <row r="156" spans="1:9">
      <c r="A156" s="36" t="s">
        <v>207</v>
      </c>
      <c r="B156" s="36"/>
      <c r="C156" s="36"/>
      <c r="D156" s="36"/>
      <c r="E156" s="36"/>
      <c r="F156" s="36"/>
      <c r="G156" s="36"/>
      <c r="H156" s="36"/>
      <c r="I156" s="36"/>
    </row>
    <row r="157" spans="1:9">
      <c r="A157" s="21"/>
      <c r="B157" s="22"/>
      <c r="C157" s="23"/>
      <c r="D157" s="23"/>
      <c r="E157" s="24"/>
      <c r="F157" s="25"/>
      <c r="G157" s="22"/>
      <c r="H157" s="23"/>
      <c r="I157" s="23"/>
    </row>
    <row r="158" spans="1:9">
      <c r="A158" s="21"/>
      <c r="B158" s="37"/>
      <c r="C158" s="37"/>
      <c r="D158" s="23"/>
      <c r="E158" s="24"/>
      <c r="F158" s="38"/>
      <c r="G158" s="38"/>
      <c r="H158" s="23"/>
      <c r="I158" s="23"/>
    </row>
    <row r="159" spans="1:9">
      <c r="A159" s="26"/>
      <c r="B159" s="39" t="s">
        <v>208</v>
      </c>
      <c r="C159" s="39"/>
      <c r="D159" s="23"/>
      <c r="E159" s="23"/>
      <c r="F159" s="40" t="s">
        <v>209</v>
      </c>
      <c r="G159" s="40"/>
      <c r="H159" s="27"/>
      <c r="I159" s="23"/>
    </row>
    <row r="160" spans="1:9">
      <c r="A160" s="28"/>
      <c r="B160" s="32" t="s">
        <v>210</v>
      </c>
      <c r="C160" s="32"/>
      <c r="D160" s="29"/>
      <c r="E160" s="29"/>
      <c r="F160" s="33" t="s">
        <v>211</v>
      </c>
      <c r="G160" s="33"/>
      <c r="H160" s="27"/>
      <c r="I160" s="23"/>
    </row>
    <row r="161" spans="1:9">
      <c r="A161" s="30"/>
      <c r="B161" s="31"/>
      <c r="C161" s="31"/>
      <c r="D161" s="31"/>
      <c r="E161" s="24"/>
      <c r="F161" s="31"/>
      <c r="G161" s="31"/>
      <c r="H161" s="31"/>
      <c r="I161" s="31"/>
    </row>
    <row r="162" spans="1:9">
      <c r="A162" s="30"/>
      <c r="B162" s="31"/>
      <c r="C162" s="31"/>
      <c r="D162" s="31"/>
      <c r="E162" s="24"/>
      <c r="F162" s="31"/>
      <c r="G162" s="31"/>
      <c r="H162" s="31"/>
      <c r="I162" s="31"/>
    </row>
  </sheetData>
  <mergeCells count="32"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  <mergeCell ref="A1:H1"/>
    <mergeCell ref="A2:B2"/>
    <mergeCell ref="C2:G2"/>
    <mergeCell ref="A3:B3"/>
    <mergeCell ref="A4:B4"/>
    <mergeCell ref="B160:C160"/>
    <mergeCell ref="F160:G160"/>
    <mergeCell ref="A5:B5"/>
    <mergeCell ref="A156:I156"/>
    <mergeCell ref="B158:C158"/>
    <mergeCell ref="F158:G158"/>
    <mergeCell ref="B159:C159"/>
    <mergeCell ref="F159:G159"/>
    <mergeCell ref="A98:B98"/>
    <mergeCell ref="A13:B13"/>
    <mergeCell ref="A23:B23"/>
    <mergeCell ref="A33:B33"/>
    <mergeCell ref="A43:B43"/>
    <mergeCell ref="A53:B53"/>
    <mergeCell ref="A57:B57"/>
    <mergeCell ref="A66:B66"/>
  </mergeCells>
  <pageMargins left="0.7" right="0.7" top="0.75" bottom="0.75" header="0.3" footer="0.3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2018-03-05T22:23:12Z</dcterms:created>
  <dcterms:modified xsi:type="dcterms:W3CDTF">2018-05-29T16:32:08Z</dcterms:modified>
</cp:coreProperties>
</file>